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unka1" sheetId="1" r:id="rId1"/>
  </sheets>
  <calcPr calcId="144525"/>
</workbook>
</file>

<file path=xl/calcChain.xml><?xml version="1.0" encoding="utf-8"?>
<calcChain xmlns="http://schemas.openxmlformats.org/spreadsheetml/2006/main">
  <c r="O49" i="1" l="1"/>
  <c r="O50" i="1" s="1"/>
  <c r="O46" i="1"/>
  <c r="O47" i="1"/>
  <c r="O43" i="1"/>
  <c r="O44" i="1"/>
  <c r="O40" i="1"/>
  <c r="O41" i="1" s="1"/>
  <c r="H52" i="1"/>
  <c r="H53" i="1" s="1"/>
  <c r="I52" i="1"/>
  <c r="J52" i="1"/>
  <c r="J53" i="1" s="1"/>
  <c r="K52" i="1"/>
  <c r="L52" i="1"/>
  <c r="L53" i="1" s="1"/>
  <c r="M52" i="1"/>
  <c r="N52" i="1"/>
  <c r="N53" i="1" s="1"/>
  <c r="I53" i="1"/>
  <c r="K53" i="1"/>
  <c r="M53" i="1"/>
  <c r="H49" i="1"/>
  <c r="I49" i="1"/>
  <c r="J49" i="1"/>
  <c r="K49" i="1"/>
  <c r="L49" i="1"/>
  <c r="M49" i="1"/>
  <c r="N49" i="1"/>
  <c r="N50" i="1" s="1"/>
  <c r="H50" i="1"/>
  <c r="I50" i="1"/>
  <c r="J50" i="1"/>
  <c r="K50" i="1"/>
  <c r="L50" i="1"/>
  <c r="M50" i="1"/>
  <c r="H46" i="1"/>
  <c r="I46" i="1"/>
  <c r="J46" i="1"/>
  <c r="K46" i="1"/>
  <c r="L46" i="1"/>
  <c r="M46" i="1"/>
  <c r="N46" i="1"/>
  <c r="N47" i="1" s="1"/>
  <c r="H47" i="1"/>
  <c r="I47" i="1"/>
  <c r="J47" i="1"/>
  <c r="K47" i="1"/>
  <c r="L47" i="1"/>
  <c r="M47" i="1"/>
  <c r="H43" i="1"/>
  <c r="I43" i="1"/>
  <c r="J43" i="1"/>
  <c r="K43" i="1"/>
  <c r="L43" i="1"/>
  <c r="M43" i="1"/>
  <c r="N43" i="1"/>
  <c r="N44" i="1" s="1"/>
  <c r="H44" i="1"/>
  <c r="I44" i="1"/>
  <c r="J44" i="1"/>
  <c r="K44" i="1"/>
  <c r="L44" i="1"/>
  <c r="M44" i="1"/>
  <c r="I41" i="1"/>
  <c r="J41" i="1"/>
  <c r="K41" i="1"/>
  <c r="L41" i="1"/>
  <c r="M41" i="1"/>
  <c r="N41" i="1"/>
  <c r="I40" i="1"/>
  <c r="J40" i="1"/>
  <c r="K40" i="1"/>
  <c r="L40" i="1"/>
  <c r="M40" i="1"/>
  <c r="N40" i="1"/>
  <c r="H41" i="1"/>
  <c r="H40" i="1"/>
  <c r="G52" i="1"/>
  <c r="G49" i="1"/>
  <c r="G46" i="1"/>
  <c r="G43" i="1"/>
  <c r="F52" i="1"/>
  <c r="G40" i="1"/>
  <c r="G41" i="1" s="1"/>
  <c r="H38" i="1" l="1"/>
  <c r="I38" i="1"/>
  <c r="J38" i="1"/>
  <c r="K38" i="1"/>
  <c r="L38" i="1"/>
  <c r="M38" i="1"/>
  <c r="N38" i="1"/>
  <c r="G38" i="1"/>
  <c r="F53" i="1"/>
  <c r="F50" i="1"/>
  <c r="F49" i="1"/>
  <c r="F46" i="1"/>
  <c r="F47" i="1" s="1"/>
  <c r="F43" i="1"/>
  <c r="F44" i="1" s="1"/>
  <c r="F40" i="1"/>
  <c r="F41" i="1" s="1"/>
  <c r="E58" i="1"/>
  <c r="E59" i="1" s="1"/>
  <c r="E52" i="1"/>
  <c r="E53" i="1" s="1"/>
  <c r="E55" i="1"/>
  <c r="E56" i="1" s="1"/>
  <c r="E49" i="1"/>
  <c r="E50" i="1" s="1"/>
  <c r="E46" i="1"/>
  <c r="E47" i="1" s="1"/>
  <c r="E43" i="1"/>
  <c r="E44" i="1" s="1"/>
  <c r="E40" i="1"/>
  <c r="E41" i="1" s="1"/>
  <c r="D58" i="1"/>
  <c r="D59" i="1" s="1"/>
  <c r="D55" i="1"/>
  <c r="D56" i="1" s="1"/>
  <c r="D52" i="1"/>
  <c r="D53" i="1" s="1"/>
  <c r="D49" i="1"/>
  <c r="D46" i="1"/>
  <c r="D43" i="1"/>
  <c r="D44" i="1" s="1"/>
  <c r="D40" i="1"/>
  <c r="D41" i="1" s="1"/>
  <c r="G47" i="1" l="1"/>
  <c r="P38" i="1"/>
  <c r="G44" i="1"/>
  <c r="G50" i="1" s="1"/>
  <c r="D50" i="1"/>
  <c r="D47" i="1"/>
  <c r="C40" i="1"/>
  <c r="C41" i="1" s="1"/>
  <c r="C43" i="1" l="1"/>
  <c r="C44" i="1" s="1"/>
  <c r="G53" i="1"/>
</calcChain>
</file>

<file path=xl/sharedStrings.xml><?xml version="1.0" encoding="utf-8"?>
<sst xmlns="http://schemas.openxmlformats.org/spreadsheetml/2006/main" count="83" uniqueCount="47">
  <si>
    <t>Sorszám                 Redni broj</t>
  </si>
  <si>
    <t>Munkaévek         Radni staž</t>
  </si>
  <si>
    <t>Végzettség           Nivo obrazovanja</t>
  </si>
  <si>
    <t>Munkahely                Radno mesto</t>
  </si>
  <si>
    <t>Értékelés</t>
  </si>
  <si>
    <t>Megvalósultak a szakmai összejövetel meghatározott céljai/                                 Definisani ciljevi stručnog skupa su ostvareni</t>
  </si>
  <si>
    <t>A programban előlátott témák, tartalam megvalósultak/      Teme,sadržaji predviđeni programom stručnog skupa su realizovani</t>
  </si>
  <si>
    <t xml:space="preserve">A szakmai összejövetelen alkalmazott módszerek, technikák és munkaformák biztosították a résztvevők tanulását/                  Metode,  tehnike i oblici rada primenjeni na stručnom skupu obezbeđuju učenje učesnika </t>
  </si>
  <si>
    <t>A szakmai összejövetel megvalósításában figyelembe vették a résztvevők előtudását és tapasztalatait/                                                  U realizaciji stručnog skupa uzimaju se u obzir  prethodna znanja i iskustva učesnika</t>
  </si>
  <si>
    <t>A szakmai összejövetelt az előlátott időbeosztás szerint tartották meg/ Stručnog skup je održan prema predviđenoj satnici</t>
  </si>
  <si>
    <t>Munkafeltételek (terem, technikai feltételek) elősegítették a szakmai összejövetel sikeres megvalósítását/ Uslovi za rad (prostor, tehnička podrška) su omogućili uspešnu realizaciju stručnog skupa</t>
  </si>
  <si>
    <t>A teljes szervezési folyamat hozzájárult a szakmai összejövetel sikeres megvalósításában/ Celokupna organizacija je doprinela uspešnoj realizaciji stručnog skupa</t>
  </si>
  <si>
    <t>Az információ az összejövetelről/ Informacije o skupu dobila/o</t>
  </si>
  <si>
    <t>Részvételem a szakmai összejövetelen segít a munkám fejlesztésében/                                    Učešće na stručnom skupu pomoći će mi da unapredim sopstveni rad</t>
  </si>
  <si>
    <t>Alapadatok</t>
  </si>
  <si>
    <t>Nem                               Pol</t>
  </si>
  <si>
    <t>férfi-muški</t>
  </si>
  <si>
    <t>nő-ženski</t>
  </si>
  <si>
    <t>középfokú-srednji</t>
  </si>
  <si>
    <t>főiskola-viši</t>
  </si>
  <si>
    <t>egyetem-visoki</t>
  </si>
  <si>
    <t>master-mester</t>
  </si>
  <si>
    <t>specializáció-specijalizacija</t>
  </si>
  <si>
    <t>magiszteri-magistratura</t>
  </si>
  <si>
    <t>doktori-doktorat</t>
  </si>
  <si>
    <t>0-2</t>
  </si>
  <si>
    <t>3-7</t>
  </si>
  <si>
    <t>8-15</t>
  </si>
  <si>
    <t>16-25</t>
  </si>
  <si>
    <t>26-35</t>
  </si>
  <si>
    <t>&gt;36</t>
  </si>
  <si>
    <t>Osztálytanító - Nastavnik razredne nastave</t>
  </si>
  <si>
    <t>Tanár, általános iskola - Nastavnik predmetne nastave, osnovna škola</t>
  </si>
  <si>
    <t>Tanár, gimnázium - Nastavnik predmetne nastave, gimnazija</t>
  </si>
  <si>
    <t>Általános tantárgyak tanára, szakközép és művészeti iskola - Nastavnik opšteobrazovnih predmeta, srednja stručna škola i umetnička škola</t>
  </si>
  <si>
    <t>Szaktantárgyak tanára, szakközép és művészeti iskola - Nastavnik stručnih predmeta, srednja stručna škola i umetnička škola</t>
  </si>
  <si>
    <t xml:space="preserve">Szakmunkatárs iskoláskor előtti intézményben/iskolában - Stručni saradnik u predškolskoj ustanovi/školi </t>
  </si>
  <si>
    <t>teljesen egyezem - potpuno se slažem</t>
  </si>
  <si>
    <t>lényegében egyezem - uglavnom se slažem</t>
  </si>
  <si>
    <t>részben egyezem - delimično se slažem</t>
  </si>
  <si>
    <t>inkább nem egyezem - uglavnom se ne slažem</t>
  </si>
  <si>
    <t>egyáltalán nem egyezem - uopšte se ne slažem</t>
  </si>
  <si>
    <t>kollégáktól - od kolega</t>
  </si>
  <si>
    <t>az intézményben ahol dolgozom - od ustanove u kojoj radim</t>
  </si>
  <si>
    <t>a továbbképzési központtól - od centra za stručno usavršavanje</t>
  </si>
  <si>
    <t>más helyről - na neki drugi način</t>
  </si>
  <si>
    <t>összesített -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</si>
</sst>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0" xfId="0" applyNumberFormat="1"/>
    <xf numFmtId="0" fontId="1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/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/>
    <xf numFmtId="0" fontId="0" fillId="3" borderId="0" xfId="0" applyFont="1" applyFill="1" applyAlignment="1">
      <alignment horizontal="center"/>
    </xf>
    <xf numFmtId="0" fontId="4" fillId="0" borderId="0" xfId="0" applyFont="1" applyFill="1"/>
    <xf numFmtId="2" fontId="0" fillId="0" borderId="0" xfId="0" applyNumberFormat="1" applyAlignment="1">
      <alignment horizontal="center"/>
    </xf>
    <xf numFmtId="0" fontId="0" fillId="0" borderId="0" xfId="0" applyFont="1" applyFill="1"/>
    <xf numFmtId="10" fontId="0" fillId="0" borderId="0" xfId="1" applyNumberFormat="1" applyFont="1" applyAlignment="1">
      <alignment horizontal="center"/>
    </xf>
    <xf numFmtId="2" fontId="0" fillId="5" borderId="0" xfId="0" applyNumberForma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2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2" max="3" width="18.7109375" customWidth="1"/>
    <col min="4" max="4" width="18.7109375" style="7" customWidth="1"/>
    <col min="5" max="6" width="18.7109375" customWidth="1"/>
    <col min="7" max="15" width="25.7109375" customWidth="1"/>
    <col min="16" max="16" width="20.140625" customWidth="1"/>
  </cols>
  <sheetData>
    <row r="1" spans="2:15" ht="15.75" thickBot="1" x14ac:dyDescent="0.3"/>
    <row r="2" spans="2:15" ht="18.75" x14ac:dyDescent="0.3">
      <c r="B2" s="38" t="s">
        <v>14</v>
      </c>
      <c r="C2" s="39"/>
      <c r="D2" s="36"/>
      <c r="E2" s="36"/>
      <c r="F2" s="36"/>
      <c r="G2" s="36" t="s">
        <v>4</v>
      </c>
      <c r="H2" s="36"/>
      <c r="I2" s="36"/>
      <c r="J2" s="36"/>
      <c r="K2" s="36"/>
      <c r="L2" s="36"/>
      <c r="M2" s="36"/>
      <c r="N2" s="36"/>
      <c r="O2" s="37"/>
    </row>
    <row r="3" spans="2:15" s="1" customFormat="1" ht="79.5" x14ac:dyDescent="0.25">
      <c r="B3" s="11" t="s">
        <v>0</v>
      </c>
      <c r="C3" s="12" t="s">
        <v>15</v>
      </c>
      <c r="D3" s="13" t="s">
        <v>1</v>
      </c>
      <c r="E3" s="14" t="s">
        <v>2</v>
      </c>
      <c r="F3" s="14" t="s">
        <v>3</v>
      </c>
      <c r="G3" s="2" t="s">
        <v>5</v>
      </c>
      <c r="H3" s="2" t="s">
        <v>6</v>
      </c>
      <c r="I3" s="3" t="s">
        <v>7</v>
      </c>
      <c r="J3" s="2" t="s">
        <v>8</v>
      </c>
      <c r="K3" s="2" t="s">
        <v>9</v>
      </c>
      <c r="L3" s="2" t="s">
        <v>13</v>
      </c>
      <c r="M3" s="4" t="s">
        <v>10</v>
      </c>
      <c r="N3" s="4" t="s">
        <v>11</v>
      </c>
      <c r="O3" s="8" t="s">
        <v>12</v>
      </c>
    </row>
    <row r="4" spans="2:15" s="15" customFormat="1" x14ac:dyDescent="0.25">
      <c r="B4" s="5">
        <v>1</v>
      </c>
      <c r="C4" s="9">
        <v>2</v>
      </c>
      <c r="D4" s="17">
        <v>2</v>
      </c>
      <c r="E4" s="18">
        <v>4</v>
      </c>
      <c r="F4" s="19">
        <v>1002</v>
      </c>
      <c r="G4" s="18">
        <v>4</v>
      </c>
      <c r="H4" s="18">
        <v>5</v>
      </c>
      <c r="I4" s="18">
        <v>5</v>
      </c>
      <c r="J4" s="18">
        <v>4</v>
      </c>
      <c r="K4" s="18">
        <v>5</v>
      </c>
      <c r="L4" s="18">
        <v>5</v>
      </c>
      <c r="M4" s="18">
        <v>4</v>
      </c>
      <c r="N4" s="18">
        <v>4</v>
      </c>
      <c r="O4" s="20">
        <v>1</v>
      </c>
    </row>
    <row r="5" spans="2:15" s="15" customFormat="1" x14ac:dyDescent="0.25">
      <c r="B5" s="5">
        <v>2</v>
      </c>
      <c r="C5" s="9">
        <v>2</v>
      </c>
      <c r="D5" s="17">
        <v>2</v>
      </c>
      <c r="E5" s="18">
        <v>4</v>
      </c>
      <c r="F5" s="19">
        <v>1001</v>
      </c>
      <c r="G5" s="18">
        <v>4</v>
      </c>
      <c r="H5" s="18">
        <v>4</v>
      </c>
      <c r="I5" s="18">
        <v>4</v>
      </c>
      <c r="J5" s="18">
        <v>4</v>
      </c>
      <c r="K5" s="18">
        <v>4</v>
      </c>
      <c r="L5" s="18">
        <v>4</v>
      </c>
      <c r="M5" s="18">
        <v>5</v>
      </c>
      <c r="N5" s="18">
        <v>4</v>
      </c>
      <c r="O5" s="20">
        <v>4</v>
      </c>
    </row>
    <row r="6" spans="2:15" s="15" customFormat="1" x14ac:dyDescent="0.25">
      <c r="B6" s="5">
        <v>3</v>
      </c>
      <c r="C6" s="9">
        <v>2</v>
      </c>
      <c r="D6" s="17">
        <v>4</v>
      </c>
      <c r="E6" s="18">
        <v>3</v>
      </c>
      <c r="F6" s="19">
        <v>1002</v>
      </c>
      <c r="G6" s="18">
        <v>3</v>
      </c>
      <c r="H6" s="18">
        <v>3</v>
      </c>
      <c r="I6" s="18">
        <v>3</v>
      </c>
      <c r="J6" s="18">
        <v>3</v>
      </c>
      <c r="K6" s="18">
        <v>4</v>
      </c>
      <c r="L6" s="18">
        <v>3</v>
      </c>
      <c r="M6" s="18">
        <v>4</v>
      </c>
      <c r="N6" s="18">
        <v>4</v>
      </c>
      <c r="O6" s="20">
        <v>2</v>
      </c>
    </row>
    <row r="7" spans="2:15" s="15" customFormat="1" x14ac:dyDescent="0.25">
      <c r="B7" s="5">
        <v>4</v>
      </c>
      <c r="C7" s="9">
        <v>2</v>
      </c>
      <c r="D7" s="17">
        <v>2</v>
      </c>
      <c r="E7" s="18">
        <v>4</v>
      </c>
      <c r="F7" s="19">
        <v>1001</v>
      </c>
      <c r="G7" s="18">
        <v>4</v>
      </c>
      <c r="H7" s="18">
        <v>3</v>
      </c>
      <c r="I7" s="18">
        <v>4</v>
      </c>
      <c r="J7" s="18">
        <v>5</v>
      </c>
      <c r="K7" s="18">
        <v>4</v>
      </c>
      <c r="L7" s="18">
        <v>3</v>
      </c>
      <c r="M7" s="18">
        <v>4</v>
      </c>
      <c r="N7" s="18">
        <v>5</v>
      </c>
      <c r="O7" s="20">
        <v>1</v>
      </c>
    </row>
    <row r="8" spans="2:15" x14ac:dyDescent="0.25">
      <c r="B8" s="5">
        <v>5</v>
      </c>
      <c r="C8" s="9">
        <v>2</v>
      </c>
      <c r="D8" s="17">
        <v>4</v>
      </c>
      <c r="E8" s="18">
        <v>3</v>
      </c>
      <c r="F8" s="19">
        <v>1001</v>
      </c>
      <c r="G8" s="18">
        <v>5</v>
      </c>
      <c r="H8" s="18">
        <v>5</v>
      </c>
      <c r="I8" s="18">
        <v>5</v>
      </c>
      <c r="J8" s="18">
        <v>5</v>
      </c>
      <c r="K8" s="18">
        <v>5</v>
      </c>
      <c r="L8" s="18">
        <v>5</v>
      </c>
      <c r="M8" s="18">
        <v>5</v>
      </c>
      <c r="N8" s="18">
        <v>5</v>
      </c>
      <c r="O8" s="20">
        <v>2</v>
      </c>
    </row>
    <row r="9" spans="2:15" x14ac:dyDescent="0.25">
      <c r="B9" s="5">
        <v>6</v>
      </c>
      <c r="C9" s="9"/>
      <c r="D9" s="17">
        <v>4</v>
      </c>
      <c r="E9" s="18"/>
      <c r="F9" s="19">
        <v>1001</v>
      </c>
      <c r="G9" s="18">
        <v>5</v>
      </c>
      <c r="H9" s="18">
        <v>5</v>
      </c>
      <c r="I9" s="18">
        <v>5</v>
      </c>
      <c r="J9" s="18">
        <v>4</v>
      </c>
      <c r="K9" s="18">
        <v>5</v>
      </c>
      <c r="L9" s="18">
        <v>5</v>
      </c>
      <c r="M9" s="18">
        <v>5</v>
      </c>
      <c r="N9" s="18">
        <v>5</v>
      </c>
      <c r="O9" s="20">
        <v>2</v>
      </c>
    </row>
    <row r="10" spans="2:15" x14ac:dyDescent="0.25">
      <c r="B10" s="5">
        <v>7</v>
      </c>
      <c r="C10" s="9">
        <v>2</v>
      </c>
      <c r="D10" s="17">
        <v>4</v>
      </c>
      <c r="E10" s="18">
        <v>5</v>
      </c>
      <c r="F10" s="19">
        <v>1013</v>
      </c>
      <c r="G10" s="18">
        <v>5</v>
      </c>
      <c r="H10" s="18">
        <v>5</v>
      </c>
      <c r="I10" s="18">
        <v>4</v>
      </c>
      <c r="J10" s="18">
        <v>4</v>
      </c>
      <c r="K10" s="18">
        <v>5</v>
      </c>
      <c r="L10" s="18">
        <v>5</v>
      </c>
      <c r="M10" s="18">
        <v>5</v>
      </c>
      <c r="N10" s="18">
        <v>5</v>
      </c>
      <c r="O10" s="20">
        <v>4</v>
      </c>
    </row>
    <row r="11" spans="2:15" x14ac:dyDescent="0.25">
      <c r="B11" s="5">
        <v>8</v>
      </c>
      <c r="C11" s="9">
        <v>2</v>
      </c>
      <c r="D11" s="17">
        <v>1</v>
      </c>
      <c r="E11" s="18">
        <v>4</v>
      </c>
      <c r="F11" s="19">
        <v>1011</v>
      </c>
      <c r="G11" s="18">
        <v>5</v>
      </c>
      <c r="H11" s="18">
        <v>5</v>
      </c>
      <c r="I11" s="18">
        <v>5</v>
      </c>
      <c r="J11" s="18">
        <v>4</v>
      </c>
      <c r="K11" s="18">
        <v>4</v>
      </c>
      <c r="L11" s="18">
        <v>5</v>
      </c>
      <c r="M11" s="18">
        <v>4</v>
      </c>
      <c r="N11" s="18">
        <v>5</v>
      </c>
      <c r="O11" s="20">
        <v>4</v>
      </c>
    </row>
    <row r="12" spans="2:15" x14ac:dyDescent="0.25">
      <c r="B12" s="5">
        <v>9</v>
      </c>
      <c r="C12" s="9">
        <v>2</v>
      </c>
      <c r="D12" s="17">
        <v>3</v>
      </c>
      <c r="E12" s="18">
        <v>3</v>
      </c>
      <c r="F12" s="19">
        <v>1001</v>
      </c>
      <c r="G12" s="18"/>
      <c r="H12" s="18">
        <v>5</v>
      </c>
      <c r="I12" s="18">
        <v>4</v>
      </c>
      <c r="J12" s="18">
        <v>4</v>
      </c>
      <c r="K12" s="18">
        <v>4</v>
      </c>
      <c r="L12" s="18">
        <v>3</v>
      </c>
      <c r="M12" s="18">
        <v>5</v>
      </c>
      <c r="N12" s="18">
        <v>4</v>
      </c>
      <c r="O12" s="20">
        <v>2</v>
      </c>
    </row>
    <row r="13" spans="2:15" x14ac:dyDescent="0.25">
      <c r="B13" s="5">
        <v>10</v>
      </c>
      <c r="C13" s="9">
        <v>2</v>
      </c>
      <c r="D13" s="17">
        <v>1</v>
      </c>
      <c r="E13" s="18">
        <v>4</v>
      </c>
      <c r="F13" s="19">
        <v>1005</v>
      </c>
      <c r="G13" s="18">
        <v>5</v>
      </c>
      <c r="H13" s="18">
        <v>5</v>
      </c>
      <c r="I13" s="18">
        <v>5</v>
      </c>
      <c r="J13" s="18">
        <v>5</v>
      </c>
      <c r="K13" s="18">
        <v>5</v>
      </c>
      <c r="L13" s="18">
        <v>5</v>
      </c>
      <c r="M13" s="18">
        <v>5</v>
      </c>
      <c r="N13" s="18">
        <v>5</v>
      </c>
      <c r="O13" s="20">
        <v>4</v>
      </c>
    </row>
    <row r="14" spans="2:15" x14ac:dyDescent="0.25">
      <c r="B14" s="5">
        <v>11</v>
      </c>
      <c r="C14" s="9"/>
      <c r="D14" s="17">
        <v>4</v>
      </c>
      <c r="E14" s="18">
        <v>3</v>
      </c>
      <c r="F14" s="19">
        <v>1001</v>
      </c>
      <c r="G14" s="18">
        <v>5</v>
      </c>
      <c r="H14" s="18">
        <v>5</v>
      </c>
      <c r="I14" s="18">
        <v>5</v>
      </c>
      <c r="J14" s="18">
        <v>5</v>
      </c>
      <c r="K14" s="18">
        <v>5</v>
      </c>
      <c r="L14" s="18">
        <v>5</v>
      </c>
      <c r="M14" s="18">
        <v>5</v>
      </c>
      <c r="N14" s="18">
        <v>5</v>
      </c>
      <c r="O14" s="20">
        <v>1</v>
      </c>
    </row>
    <row r="15" spans="2:15" x14ac:dyDescent="0.25">
      <c r="B15" s="5">
        <v>12</v>
      </c>
      <c r="C15" s="9">
        <v>2</v>
      </c>
      <c r="D15" s="17">
        <v>3</v>
      </c>
      <c r="E15" s="18">
        <v>3</v>
      </c>
      <c r="F15" s="19">
        <v>1002</v>
      </c>
      <c r="G15" s="18">
        <v>4</v>
      </c>
      <c r="H15" s="18">
        <v>5</v>
      </c>
      <c r="I15" s="18">
        <v>4</v>
      </c>
      <c r="J15" s="18">
        <v>3</v>
      </c>
      <c r="K15" s="18">
        <v>4</v>
      </c>
      <c r="L15" s="18">
        <v>5</v>
      </c>
      <c r="M15" s="18">
        <v>5</v>
      </c>
      <c r="N15" s="18">
        <v>5</v>
      </c>
      <c r="O15" s="20">
        <v>2</v>
      </c>
    </row>
    <row r="16" spans="2:15" x14ac:dyDescent="0.25">
      <c r="B16" s="5">
        <v>13</v>
      </c>
      <c r="C16" s="9">
        <v>2</v>
      </c>
      <c r="D16" s="17">
        <v>4</v>
      </c>
      <c r="E16" s="18">
        <v>2</v>
      </c>
      <c r="F16" s="19">
        <v>1001</v>
      </c>
      <c r="G16" s="18">
        <v>5</v>
      </c>
      <c r="H16" s="18">
        <v>5</v>
      </c>
      <c r="I16" s="18">
        <v>5</v>
      </c>
      <c r="J16" s="18">
        <v>5</v>
      </c>
      <c r="K16" s="18">
        <v>5</v>
      </c>
      <c r="L16" s="18">
        <v>5</v>
      </c>
      <c r="M16" s="18">
        <v>5</v>
      </c>
      <c r="N16" s="18">
        <v>5</v>
      </c>
      <c r="O16" s="20">
        <v>2</v>
      </c>
    </row>
    <row r="17" spans="2:15" x14ac:dyDescent="0.25">
      <c r="B17" s="5">
        <v>14</v>
      </c>
      <c r="C17" s="9">
        <v>1</v>
      </c>
      <c r="D17" s="17">
        <v>3</v>
      </c>
      <c r="E17" s="18">
        <v>3</v>
      </c>
      <c r="F17" s="19">
        <v>1002</v>
      </c>
      <c r="G17" s="18">
        <v>3</v>
      </c>
      <c r="H17" s="18">
        <v>4</v>
      </c>
      <c r="I17" s="18">
        <v>3</v>
      </c>
      <c r="J17" s="18">
        <v>4</v>
      </c>
      <c r="K17" s="18">
        <v>4</v>
      </c>
      <c r="L17" s="18">
        <v>3</v>
      </c>
      <c r="M17" s="18">
        <v>4</v>
      </c>
      <c r="N17" s="18">
        <v>4</v>
      </c>
      <c r="O17" s="20">
        <v>2</v>
      </c>
    </row>
    <row r="18" spans="2:15" x14ac:dyDescent="0.25">
      <c r="B18" s="5">
        <v>15</v>
      </c>
      <c r="C18" s="9">
        <v>2</v>
      </c>
      <c r="D18" s="17">
        <v>5</v>
      </c>
      <c r="E18" s="18">
        <v>2</v>
      </c>
      <c r="F18" s="19">
        <v>1001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8">
        <v>5</v>
      </c>
      <c r="N18" s="18">
        <v>5</v>
      </c>
      <c r="O18" s="20">
        <v>4</v>
      </c>
    </row>
    <row r="19" spans="2:15" x14ac:dyDescent="0.25">
      <c r="B19" s="5">
        <v>16</v>
      </c>
      <c r="C19" s="9">
        <v>2</v>
      </c>
      <c r="D19" s="17">
        <v>6</v>
      </c>
      <c r="E19" s="18">
        <v>3</v>
      </c>
      <c r="F19" s="19">
        <v>1002</v>
      </c>
      <c r="G19" s="18">
        <v>5</v>
      </c>
      <c r="H19" s="18">
        <v>4</v>
      </c>
      <c r="I19" s="18">
        <v>5</v>
      </c>
      <c r="J19" s="18">
        <v>4</v>
      </c>
      <c r="K19" s="18">
        <v>5</v>
      </c>
      <c r="L19" s="18">
        <v>5</v>
      </c>
      <c r="M19" s="18">
        <v>5</v>
      </c>
      <c r="N19" s="18">
        <v>5</v>
      </c>
      <c r="O19" s="20"/>
    </row>
    <row r="20" spans="2:15" x14ac:dyDescent="0.25">
      <c r="B20" s="5">
        <v>17</v>
      </c>
      <c r="C20" s="9">
        <v>2</v>
      </c>
      <c r="D20" s="17">
        <v>2</v>
      </c>
      <c r="E20" s="18">
        <v>3</v>
      </c>
      <c r="F20" s="19">
        <v>1001</v>
      </c>
      <c r="G20" s="18">
        <v>5</v>
      </c>
      <c r="H20" s="18">
        <v>5</v>
      </c>
      <c r="I20" s="18">
        <v>4</v>
      </c>
      <c r="J20" s="18"/>
      <c r="K20" s="18">
        <v>5</v>
      </c>
      <c r="L20" s="18">
        <v>4</v>
      </c>
      <c r="M20" s="18">
        <v>5</v>
      </c>
      <c r="N20" s="18">
        <v>5</v>
      </c>
      <c r="O20" s="20">
        <v>2</v>
      </c>
    </row>
    <row r="21" spans="2:15" x14ac:dyDescent="0.25">
      <c r="B21" s="5">
        <v>18</v>
      </c>
      <c r="C21" s="9">
        <v>2</v>
      </c>
      <c r="D21" s="17">
        <v>6</v>
      </c>
      <c r="E21" s="18">
        <v>4</v>
      </c>
      <c r="F21" s="19">
        <v>1002</v>
      </c>
      <c r="G21" s="18">
        <v>4</v>
      </c>
      <c r="H21" s="18">
        <v>4</v>
      </c>
      <c r="I21" s="18">
        <v>5</v>
      </c>
      <c r="J21" s="18">
        <v>4</v>
      </c>
      <c r="K21" s="18">
        <v>5</v>
      </c>
      <c r="L21" s="18">
        <v>4</v>
      </c>
      <c r="M21" s="18">
        <v>4</v>
      </c>
      <c r="N21" s="18"/>
      <c r="O21" s="20">
        <v>2</v>
      </c>
    </row>
    <row r="22" spans="2:15" x14ac:dyDescent="0.25">
      <c r="B22" s="5">
        <v>19</v>
      </c>
      <c r="C22" s="9">
        <v>2</v>
      </c>
      <c r="D22" s="17">
        <v>3</v>
      </c>
      <c r="E22" s="18">
        <v>4</v>
      </c>
      <c r="F22" s="19">
        <v>1005</v>
      </c>
      <c r="G22" s="18">
        <v>5</v>
      </c>
      <c r="H22" s="18">
        <v>5</v>
      </c>
      <c r="I22" s="18">
        <v>5</v>
      </c>
      <c r="J22" s="18">
        <v>5</v>
      </c>
      <c r="K22" s="18">
        <v>5</v>
      </c>
      <c r="L22" s="18">
        <v>5</v>
      </c>
      <c r="M22" s="18">
        <v>5</v>
      </c>
      <c r="N22" s="18">
        <v>5</v>
      </c>
      <c r="O22" s="20">
        <v>4</v>
      </c>
    </row>
    <row r="23" spans="2:15" x14ac:dyDescent="0.25">
      <c r="B23" s="5">
        <v>20</v>
      </c>
      <c r="C23" s="9">
        <v>2</v>
      </c>
      <c r="D23" s="17">
        <v>3</v>
      </c>
      <c r="E23" s="18">
        <v>3</v>
      </c>
      <c r="F23" s="19">
        <v>1001</v>
      </c>
      <c r="G23" s="18">
        <v>5</v>
      </c>
      <c r="H23" s="18">
        <v>5</v>
      </c>
      <c r="I23" s="18">
        <v>5</v>
      </c>
      <c r="J23" s="18">
        <v>4</v>
      </c>
      <c r="K23" s="18">
        <v>5</v>
      </c>
      <c r="L23" s="18">
        <v>4</v>
      </c>
      <c r="M23" s="18">
        <v>4</v>
      </c>
      <c r="N23" s="18">
        <v>5</v>
      </c>
      <c r="O23" s="20">
        <v>4</v>
      </c>
    </row>
    <row r="24" spans="2:15" x14ac:dyDescent="0.25">
      <c r="B24" s="5">
        <v>21</v>
      </c>
      <c r="C24" s="9">
        <v>2</v>
      </c>
      <c r="D24" s="17">
        <v>3</v>
      </c>
      <c r="E24" s="18">
        <v>3</v>
      </c>
      <c r="F24" s="19">
        <v>1003</v>
      </c>
      <c r="G24" s="18">
        <v>5</v>
      </c>
      <c r="H24" s="18">
        <v>5</v>
      </c>
      <c r="I24" s="18">
        <v>5</v>
      </c>
      <c r="J24" s="18">
        <v>5</v>
      </c>
      <c r="K24" s="18">
        <v>5</v>
      </c>
      <c r="L24" s="18">
        <v>5</v>
      </c>
      <c r="M24" s="18">
        <v>5</v>
      </c>
      <c r="N24" s="18">
        <v>5</v>
      </c>
      <c r="O24" s="20">
        <v>4</v>
      </c>
    </row>
    <row r="25" spans="2:15" x14ac:dyDescent="0.25">
      <c r="B25" s="5">
        <v>22</v>
      </c>
      <c r="C25" s="9">
        <v>2</v>
      </c>
      <c r="D25" s="17">
        <v>4</v>
      </c>
      <c r="E25" s="18">
        <v>3</v>
      </c>
      <c r="F25" s="19">
        <v>1002</v>
      </c>
      <c r="G25" s="18">
        <v>4</v>
      </c>
      <c r="H25" s="18">
        <v>5</v>
      </c>
      <c r="I25" s="18">
        <v>4</v>
      </c>
      <c r="J25" s="18">
        <v>2</v>
      </c>
      <c r="K25" s="18">
        <v>2</v>
      </c>
      <c r="L25" s="18">
        <v>3</v>
      </c>
      <c r="M25" s="18">
        <v>5</v>
      </c>
      <c r="N25" s="18">
        <v>4</v>
      </c>
      <c r="O25" s="20">
        <v>2</v>
      </c>
    </row>
    <row r="26" spans="2:15" x14ac:dyDescent="0.25">
      <c r="B26" s="5">
        <v>23</v>
      </c>
      <c r="C26" s="9">
        <v>1</v>
      </c>
      <c r="D26" s="17">
        <v>3</v>
      </c>
      <c r="E26" s="18">
        <v>3</v>
      </c>
      <c r="F26" s="19">
        <v>1004</v>
      </c>
      <c r="G26" s="18">
        <v>1</v>
      </c>
      <c r="H26" s="18">
        <v>5</v>
      </c>
      <c r="I26" s="18">
        <v>5</v>
      </c>
      <c r="J26" s="18">
        <v>5</v>
      </c>
      <c r="K26" s="18">
        <v>5</v>
      </c>
      <c r="L26" s="18">
        <v>4</v>
      </c>
      <c r="M26" s="18">
        <v>5</v>
      </c>
      <c r="N26" s="18">
        <v>5</v>
      </c>
      <c r="O26" s="20">
        <v>1</v>
      </c>
    </row>
    <row r="27" spans="2:15" x14ac:dyDescent="0.25">
      <c r="B27" s="5">
        <v>24</v>
      </c>
      <c r="C27" s="9">
        <v>2</v>
      </c>
      <c r="D27" s="17">
        <v>2</v>
      </c>
      <c r="E27" s="18">
        <v>3</v>
      </c>
      <c r="F27" s="19">
        <v>1002</v>
      </c>
      <c r="G27" s="18">
        <v>5</v>
      </c>
      <c r="H27" s="18">
        <v>5</v>
      </c>
      <c r="I27" s="18">
        <v>5</v>
      </c>
      <c r="J27" s="18">
        <v>5</v>
      </c>
      <c r="K27" s="18">
        <v>5</v>
      </c>
      <c r="L27" s="18">
        <v>4</v>
      </c>
      <c r="M27" s="18">
        <v>5</v>
      </c>
      <c r="N27" s="18">
        <v>5</v>
      </c>
      <c r="O27" s="20">
        <v>1</v>
      </c>
    </row>
    <row r="28" spans="2:15" x14ac:dyDescent="0.25">
      <c r="B28" s="5">
        <v>25</v>
      </c>
      <c r="C28" s="9">
        <v>1</v>
      </c>
      <c r="D28" s="17">
        <v>4</v>
      </c>
      <c r="E28" s="18">
        <v>2</v>
      </c>
      <c r="F28" s="19">
        <v>1001</v>
      </c>
      <c r="G28" s="18">
        <v>5</v>
      </c>
      <c r="H28" s="18">
        <v>4</v>
      </c>
      <c r="I28" s="18">
        <v>5</v>
      </c>
      <c r="J28" s="18">
        <v>5</v>
      </c>
      <c r="K28" s="18">
        <v>5</v>
      </c>
      <c r="L28" s="18">
        <v>4</v>
      </c>
      <c r="M28" s="18">
        <v>5</v>
      </c>
      <c r="N28" s="18">
        <v>5</v>
      </c>
      <c r="O28" s="20">
        <v>4</v>
      </c>
    </row>
    <row r="29" spans="2:15" x14ac:dyDescent="0.25">
      <c r="B29" s="5">
        <v>26</v>
      </c>
      <c r="C29" s="9">
        <v>2</v>
      </c>
      <c r="D29" s="17">
        <v>1</v>
      </c>
      <c r="E29" s="18">
        <v>4</v>
      </c>
      <c r="F29" s="19">
        <v>1002</v>
      </c>
      <c r="G29" s="18">
        <v>5</v>
      </c>
      <c r="H29" s="18">
        <v>5</v>
      </c>
      <c r="I29" s="18">
        <v>5</v>
      </c>
      <c r="J29" s="18">
        <v>5</v>
      </c>
      <c r="K29" s="18">
        <v>5</v>
      </c>
      <c r="L29" s="18">
        <v>5</v>
      </c>
      <c r="M29" s="18">
        <v>5</v>
      </c>
      <c r="N29" s="18">
        <v>5</v>
      </c>
      <c r="O29" s="20">
        <v>4</v>
      </c>
    </row>
    <row r="30" spans="2:15" x14ac:dyDescent="0.25">
      <c r="B30" s="5">
        <v>27</v>
      </c>
      <c r="C30" s="9">
        <v>2</v>
      </c>
      <c r="D30" s="17">
        <v>4</v>
      </c>
      <c r="E30" s="18">
        <v>4</v>
      </c>
      <c r="F30" s="19">
        <v>1001</v>
      </c>
      <c r="G30" s="18">
        <v>5</v>
      </c>
      <c r="H30" s="18">
        <v>4</v>
      </c>
      <c r="I30" s="18">
        <v>5</v>
      </c>
      <c r="J30" s="18">
        <v>5</v>
      </c>
      <c r="K30" s="18">
        <v>5</v>
      </c>
      <c r="L30" s="18">
        <v>5</v>
      </c>
      <c r="M30" s="18">
        <v>5</v>
      </c>
      <c r="N30" s="18">
        <v>5</v>
      </c>
      <c r="O30" s="20">
        <v>2</v>
      </c>
    </row>
    <row r="31" spans="2:15" x14ac:dyDescent="0.25">
      <c r="B31" s="5">
        <v>28</v>
      </c>
      <c r="C31" s="9">
        <v>2</v>
      </c>
      <c r="D31" s="17">
        <v>5</v>
      </c>
      <c r="E31" s="18">
        <v>2</v>
      </c>
      <c r="F31" s="19">
        <v>1001</v>
      </c>
      <c r="G31" s="18">
        <v>5</v>
      </c>
      <c r="H31" s="18">
        <v>5</v>
      </c>
      <c r="I31" s="18">
        <v>5</v>
      </c>
      <c r="J31" s="18">
        <v>5</v>
      </c>
      <c r="K31" s="18">
        <v>5</v>
      </c>
      <c r="L31" s="18">
        <v>5</v>
      </c>
      <c r="M31" s="18">
        <v>5</v>
      </c>
      <c r="N31" s="18">
        <v>5</v>
      </c>
      <c r="O31" s="20">
        <v>4</v>
      </c>
    </row>
    <row r="32" spans="2:15" x14ac:dyDescent="0.25">
      <c r="B32" s="5">
        <v>29</v>
      </c>
      <c r="C32" s="9">
        <v>1</v>
      </c>
      <c r="D32" s="17">
        <v>3</v>
      </c>
      <c r="E32" s="18">
        <v>3</v>
      </c>
      <c r="F32" s="19">
        <v>1002</v>
      </c>
      <c r="G32" s="18">
        <v>4</v>
      </c>
      <c r="H32" s="18">
        <v>4</v>
      </c>
      <c r="I32" s="18">
        <v>5</v>
      </c>
      <c r="J32" s="18">
        <v>4</v>
      </c>
      <c r="K32" s="18">
        <v>4</v>
      </c>
      <c r="L32" s="18">
        <v>3</v>
      </c>
      <c r="M32" s="18">
        <v>5</v>
      </c>
      <c r="N32" s="18">
        <v>4</v>
      </c>
      <c r="O32" s="20">
        <v>1</v>
      </c>
    </row>
    <row r="33" spans="2:16" x14ac:dyDescent="0.25">
      <c r="B33" s="5">
        <v>30</v>
      </c>
      <c r="C33" s="9">
        <v>2</v>
      </c>
      <c r="D33" s="17">
        <v>3</v>
      </c>
      <c r="E33" s="18">
        <v>3</v>
      </c>
      <c r="F33" s="19">
        <v>1004</v>
      </c>
      <c r="G33" s="18">
        <v>5</v>
      </c>
      <c r="H33" s="18">
        <v>5</v>
      </c>
      <c r="I33" s="18">
        <v>5</v>
      </c>
      <c r="J33" s="18">
        <v>4</v>
      </c>
      <c r="K33" s="18">
        <v>5</v>
      </c>
      <c r="L33" s="18">
        <v>5</v>
      </c>
      <c r="M33" s="18">
        <v>5</v>
      </c>
      <c r="N33" s="18">
        <v>5</v>
      </c>
      <c r="O33" s="20">
        <v>2</v>
      </c>
    </row>
    <row r="34" spans="2:16" x14ac:dyDescent="0.25">
      <c r="B34" s="5">
        <v>31</v>
      </c>
      <c r="C34" s="9">
        <v>2</v>
      </c>
      <c r="D34" s="17">
        <v>2</v>
      </c>
      <c r="E34" s="18">
        <v>4</v>
      </c>
      <c r="F34" s="19">
        <v>1011</v>
      </c>
      <c r="G34" s="18">
        <v>5</v>
      </c>
      <c r="H34" s="18">
        <v>5</v>
      </c>
      <c r="I34" s="18">
        <v>5</v>
      </c>
      <c r="J34" s="18">
        <v>4</v>
      </c>
      <c r="K34" s="18">
        <v>5</v>
      </c>
      <c r="L34" s="18">
        <v>5</v>
      </c>
      <c r="M34" s="18">
        <v>5</v>
      </c>
      <c r="N34" s="18">
        <v>5</v>
      </c>
      <c r="O34" s="20">
        <v>1</v>
      </c>
    </row>
    <row r="35" spans="2:16" x14ac:dyDescent="0.25">
      <c r="B35" s="5">
        <v>32</v>
      </c>
      <c r="C35" s="9">
        <v>1</v>
      </c>
      <c r="D35" s="17">
        <v>3</v>
      </c>
      <c r="E35" s="18">
        <v>3</v>
      </c>
      <c r="F35" s="19">
        <v>1004</v>
      </c>
      <c r="G35" s="18">
        <v>5</v>
      </c>
      <c r="H35" s="18">
        <v>4</v>
      </c>
      <c r="I35" s="18">
        <v>4</v>
      </c>
      <c r="J35" s="18">
        <v>5</v>
      </c>
      <c r="K35" s="18">
        <v>5</v>
      </c>
      <c r="L35" s="18">
        <v>4</v>
      </c>
      <c r="M35" s="18">
        <v>5</v>
      </c>
      <c r="N35" s="18">
        <v>5</v>
      </c>
      <c r="O35" s="20">
        <v>2</v>
      </c>
    </row>
    <row r="36" spans="2:16" x14ac:dyDescent="0.25">
      <c r="B36" s="5">
        <v>33</v>
      </c>
      <c r="C36" s="9">
        <v>2</v>
      </c>
      <c r="D36" s="17">
        <v>2</v>
      </c>
      <c r="E36" s="18">
        <v>4</v>
      </c>
      <c r="F36" s="19">
        <v>1001</v>
      </c>
      <c r="G36" s="18">
        <v>5</v>
      </c>
      <c r="H36" s="18">
        <v>5</v>
      </c>
      <c r="I36" s="18">
        <v>4</v>
      </c>
      <c r="J36" s="18">
        <v>5</v>
      </c>
      <c r="K36" s="18">
        <v>5</v>
      </c>
      <c r="L36" s="18">
        <v>4</v>
      </c>
      <c r="M36" s="18">
        <v>5</v>
      </c>
      <c r="N36" s="18">
        <v>5</v>
      </c>
      <c r="O36" s="20">
        <v>1</v>
      </c>
    </row>
    <row r="37" spans="2:16" ht="15.75" thickBot="1" x14ac:dyDescent="0.3">
      <c r="B37" s="6">
        <v>34</v>
      </c>
      <c r="C37" s="10">
        <v>2</v>
      </c>
      <c r="D37" s="21">
        <v>2</v>
      </c>
      <c r="E37" s="22">
        <v>4</v>
      </c>
      <c r="F37" s="23">
        <v>1001</v>
      </c>
      <c r="G37" s="22">
        <v>5</v>
      </c>
      <c r="H37" s="22">
        <v>5</v>
      </c>
      <c r="I37" s="22">
        <v>5</v>
      </c>
      <c r="J37" s="22">
        <v>5</v>
      </c>
      <c r="K37" s="22">
        <v>5</v>
      </c>
      <c r="L37" s="22">
        <v>5</v>
      </c>
      <c r="M37" s="22">
        <v>5</v>
      </c>
      <c r="N37" s="22">
        <v>5</v>
      </c>
      <c r="O37" s="24">
        <v>1</v>
      </c>
      <c r="P37" s="15" t="s">
        <v>46</v>
      </c>
    </row>
    <row r="38" spans="2:16" x14ac:dyDescent="0.25">
      <c r="G38" s="32">
        <f>AVERAGE(G4:G37)</f>
        <v>4.5454545454545459</v>
      </c>
      <c r="H38" s="32">
        <f t="shared" ref="H38:N38" si="0">AVERAGE(H4:H37)</f>
        <v>4.6470588235294121</v>
      </c>
      <c r="I38" s="32">
        <f t="shared" si="0"/>
        <v>4.617647058823529</v>
      </c>
      <c r="J38" s="32">
        <f t="shared" si="0"/>
        <v>4.3939393939393936</v>
      </c>
      <c r="K38" s="32">
        <f t="shared" si="0"/>
        <v>4.6764705882352944</v>
      </c>
      <c r="L38" s="32">
        <f t="shared" si="0"/>
        <v>4.382352941176471</v>
      </c>
      <c r="M38" s="32">
        <f t="shared" si="0"/>
        <v>4.7941176470588234</v>
      </c>
      <c r="N38" s="32">
        <f t="shared" si="0"/>
        <v>4.7878787878787881</v>
      </c>
      <c r="P38" s="35">
        <f>AVERAGE(G38:N38)</f>
        <v>4.605614973262032</v>
      </c>
    </row>
    <row r="39" spans="2:16" s="25" customFormat="1" x14ac:dyDescent="0.25">
      <c r="C39" s="26" t="s">
        <v>16</v>
      </c>
      <c r="D39" s="27" t="s">
        <v>25</v>
      </c>
      <c r="E39" s="30" t="s">
        <v>18</v>
      </c>
      <c r="F39" s="30">
        <v>1001</v>
      </c>
      <c r="G39" s="30" t="s">
        <v>37</v>
      </c>
      <c r="H39" s="30" t="s">
        <v>37</v>
      </c>
      <c r="I39" s="30" t="s">
        <v>37</v>
      </c>
      <c r="J39" s="30" t="s">
        <v>37</v>
      </c>
      <c r="K39" s="30" t="s">
        <v>37</v>
      </c>
      <c r="L39" s="30" t="s">
        <v>37</v>
      </c>
      <c r="M39" s="30" t="s">
        <v>37</v>
      </c>
      <c r="N39" s="30" t="s">
        <v>37</v>
      </c>
      <c r="O39" s="30" t="s">
        <v>42</v>
      </c>
    </row>
    <row r="40" spans="2:16" s="25" customFormat="1" x14ac:dyDescent="0.25">
      <c r="C40" s="28">
        <f>COUNTIF(C4:C37,1)</f>
        <v>5</v>
      </c>
      <c r="D40" s="28">
        <f>COUNTIF(D4:D37,1)</f>
        <v>3</v>
      </c>
      <c r="E40" s="28">
        <f>COUNTIF(E4:E37,1)</f>
        <v>0</v>
      </c>
      <c r="F40" s="28">
        <f>COUNTIF(F4:F37,1001)</f>
        <v>15</v>
      </c>
      <c r="G40" s="28">
        <f>COUNTIF(G4:G37,5)</f>
        <v>23</v>
      </c>
      <c r="H40" s="28">
        <f>COUNTIF(H4:H37,5)</f>
        <v>24</v>
      </c>
      <c r="I40" s="28">
        <f t="shared" ref="I40:N40" si="1">COUNTIF(I4:I37,5)</f>
        <v>23</v>
      </c>
      <c r="J40" s="28">
        <f t="shared" si="1"/>
        <v>17</v>
      </c>
      <c r="K40" s="28">
        <f t="shared" si="1"/>
        <v>25</v>
      </c>
      <c r="L40" s="28">
        <f t="shared" si="1"/>
        <v>19</v>
      </c>
      <c r="M40" s="28">
        <f t="shared" si="1"/>
        <v>27</v>
      </c>
      <c r="N40" s="28">
        <f t="shared" si="1"/>
        <v>26</v>
      </c>
      <c r="O40" s="28">
        <f>COUNTIF(O4:O37,1)</f>
        <v>9</v>
      </c>
    </row>
    <row r="41" spans="2:16" s="25" customFormat="1" x14ac:dyDescent="0.25">
      <c r="C41" s="16">
        <f>C40/32</f>
        <v>0.15625</v>
      </c>
      <c r="D41" s="16">
        <f>D40/34</f>
        <v>8.8235294117647065E-2</v>
      </c>
      <c r="E41" s="16">
        <f>E40/33</f>
        <v>0</v>
      </c>
      <c r="F41" s="16">
        <f>F40/34</f>
        <v>0.44117647058823528</v>
      </c>
      <c r="G41" s="34">
        <f>G40/COUNT((G4:G37))</f>
        <v>0.69696969696969702</v>
      </c>
      <c r="H41" s="34">
        <f>H40/COUNT((H4:H37))</f>
        <v>0.70588235294117652</v>
      </c>
      <c r="I41" s="34">
        <f t="shared" ref="I41:O41" si="2">I40/COUNT((I4:I37))</f>
        <v>0.67647058823529416</v>
      </c>
      <c r="J41" s="34">
        <f t="shared" si="2"/>
        <v>0.51515151515151514</v>
      </c>
      <c r="K41" s="34">
        <f t="shared" si="2"/>
        <v>0.73529411764705888</v>
      </c>
      <c r="L41" s="34">
        <f t="shared" si="2"/>
        <v>0.55882352941176472</v>
      </c>
      <c r="M41" s="34">
        <f t="shared" si="2"/>
        <v>0.79411764705882348</v>
      </c>
      <c r="N41" s="34">
        <f t="shared" si="2"/>
        <v>0.78787878787878785</v>
      </c>
      <c r="O41" s="34">
        <f t="shared" si="2"/>
        <v>0.27272727272727271</v>
      </c>
    </row>
    <row r="42" spans="2:16" s="25" customFormat="1" x14ac:dyDescent="0.25">
      <c r="C42" s="26" t="s">
        <v>17</v>
      </c>
      <c r="D42" s="27" t="s">
        <v>26</v>
      </c>
      <c r="E42" s="30" t="s">
        <v>19</v>
      </c>
      <c r="F42" s="30">
        <v>1002</v>
      </c>
      <c r="G42" s="30" t="s">
        <v>38</v>
      </c>
      <c r="H42" s="30" t="s">
        <v>38</v>
      </c>
      <c r="I42" s="30" t="s">
        <v>38</v>
      </c>
      <c r="J42" s="30" t="s">
        <v>38</v>
      </c>
      <c r="K42" s="30" t="s">
        <v>38</v>
      </c>
      <c r="L42" s="30" t="s">
        <v>38</v>
      </c>
      <c r="M42" s="30" t="s">
        <v>38</v>
      </c>
      <c r="N42" s="30" t="s">
        <v>38</v>
      </c>
      <c r="O42" s="30" t="s">
        <v>43</v>
      </c>
    </row>
    <row r="43" spans="2:16" s="25" customFormat="1" x14ac:dyDescent="0.25">
      <c r="C43" s="28">
        <f>COUNTIF(C7:C40,2)</f>
        <v>24</v>
      </c>
      <c r="D43" s="28">
        <f>COUNTIF(D4:D37,2)</f>
        <v>8</v>
      </c>
      <c r="E43" s="28">
        <f>COUNTIF(E4:E37,2)</f>
        <v>4</v>
      </c>
      <c r="F43" s="28">
        <f>COUNTIF(F4:F37,1002)</f>
        <v>10</v>
      </c>
      <c r="G43" s="28">
        <f>COUNTIF(G4:G37,4)</f>
        <v>7</v>
      </c>
      <c r="H43" s="28">
        <f t="shared" ref="H43:N43" si="3">COUNTIF(H4:H37,4)</f>
        <v>8</v>
      </c>
      <c r="I43" s="28">
        <f t="shared" si="3"/>
        <v>9</v>
      </c>
      <c r="J43" s="28">
        <f t="shared" si="3"/>
        <v>13</v>
      </c>
      <c r="K43" s="28">
        <f t="shared" si="3"/>
        <v>8</v>
      </c>
      <c r="L43" s="28">
        <f t="shared" si="3"/>
        <v>9</v>
      </c>
      <c r="M43" s="28">
        <f t="shared" si="3"/>
        <v>7</v>
      </c>
      <c r="N43" s="28">
        <f t="shared" si="3"/>
        <v>7</v>
      </c>
      <c r="O43" s="28">
        <f>COUNTIF(O4:O37,2)</f>
        <v>13</v>
      </c>
    </row>
    <row r="44" spans="2:16" s="25" customFormat="1" x14ac:dyDescent="0.25">
      <c r="C44" s="16">
        <f>C43/32</f>
        <v>0.75</v>
      </c>
      <c r="D44" s="16">
        <f>D43/34</f>
        <v>0.23529411764705882</v>
      </c>
      <c r="E44" s="16">
        <f>E43/33</f>
        <v>0.12121212121212122</v>
      </c>
      <c r="F44" s="16">
        <f>F43/34</f>
        <v>0.29411764705882354</v>
      </c>
      <c r="G44" s="34">
        <f>G43/COUNT((G7:G39))</f>
        <v>0.22580645161290322</v>
      </c>
      <c r="H44" s="34">
        <f t="shared" ref="H44:O44" si="4">H43/COUNT((H7:H39))</f>
        <v>0.25</v>
      </c>
      <c r="I44" s="34">
        <f t="shared" si="4"/>
        <v>0.28125</v>
      </c>
      <c r="J44" s="34">
        <f t="shared" si="4"/>
        <v>0.41935483870967744</v>
      </c>
      <c r="K44" s="34">
        <f t="shared" si="4"/>
        <v>0.25</v>
      </c>
      <c r="L44" s="34">
        <f t="shared" si="4"/>
        <v>0.28125</v>
      </c>
      <c r="M44" s="34">
        <f t="shared" si="4"/>
        <v>0.21875</v>
      </c>
      <c r="N44" s="34">
        <f t="shared" si="4"/>
        <v>0.22580645161290322</v>
      </c>
      <c r="O44" s="34">
        <f t="shared" si="4"/>
        <v>0.43333333333333335</v>
      </c>
    </row>
    <row r="45" spans="2:16" s="25" customFormat="1" x14ac:dyDescent="0.25">
      <c r="D45" s="27" t="s">
        <v>27</v>
      </c>
      <c r="E45" s="30" t="s">
        <v>20</v>
      </c>
      <c r="F45" s="30">
        <v>1003</v>
      </c>
      <c r="G45" s="30" t="s">
        <v>39</v>
      </c>
      <c r="H45" s="30" t="s">
        <v>39</v>
      </c>
      <c r="I45" s="30" t="s">
        <v>39</v>
      </c>
      <c r="J45" s="30" t="s">
        <v>39</v>
      </c>
      <c r="K45" s="30" t="s">
        <v>39</v>
      </c>
      <c r="L45" s="30" t="s">
        <v>39</v>
      </c>
      <c r="M45" s="30" t="s">
        <v>39</v>
      </c>
      <c r="N45" s="30" t="s">
        <v>39</v>
      </c>
      <c r="O45" s="30" t="s">
        <v>44</v>
      </c>
    </row>
    <row r="46" spans="2:16" s="25" customFormat="1" x14ac:dyDescent="0.25">
      <c r="D46" s="28">
        <f>COUNTIF(D4:D37,3)</f>
        <v>10</v>
      </c>
      <c r="E46" s="28">
        <f>COUNTIF(E4:E37,3)</f>
        <v>16</v>
      </c>
      <c r="F46" s="28">
        <f>COUNTIF(F4:F37,1003)</f>
        <v>1</v>
      </c>
      <c r="G46" s="28">
        <f>COUNTIF(G4:G37,3)</f>
        <v>2</v>
      </c>
      <c r="H46" s="28">
        <f t="shared" ref="H46:N46" si="5">COUNTIF(H4:H37,3)</f>
        <v>2</v>
      </c>
      <c r="I46" s="28">
        <f t="shared" si="5"/>
        <v>2</v>
      </c>
      <c r="J46" s="28">
        <f t="shared" si="5"/>
        <v>2</v>
      </c>
      <c r="K46" s="28">
        <f t="shared" si="5"/>
        <v>0</v>
      </c>
      <c r="L46" s="28">
        <f t="shared" si="5"/>
        <v>6</v>
      </c>
      <c r="M46" s="28">
        <f t="shared" si="5"/>
        <v>0</v>
      </c>
      <c r="N46" s="28">
        <f t="shared" si="5"/>
        <v>0</v>
      </c>
      <c r="O46" s="28">
        <f t="shared" ref="O46" si="6">COUNTIF(O4:O37,3)</f>
        <v>0</v>
      </c>
    </row>
    <row r="47" spans="2:16" s="25" customFormat="1" x14ac:dyDescent="0.25">
      <c r="D47" s="16">
        <f>D46/34</f>
        <v>0.29411764705882354</v>
      </c>
      <c r="E47" s="16">
        <f>E46/33</f>
        <v>0.48484848484848486</v>
      </c>
      <c r="F47" s="16">
        <f>F46/34</f>
        <v>2.9411764705882353E-2</v>
      </c>
      <c r="G47" s="34">
        <f>G46/COUNT((G10:G42))</f>
        <v>6.6666666666666666E-2</v>
      </c>
      <c r="H47" s="34">
        <f t="shared" ref="H47:O47" si="7">H46/COUNT((H10:H42))</f>
        <v>6.4516129032258063E-2</v>
      </c>
      <c r="I47" s="34">
        <f t="shared" si="7"/>
        <v>6.4516129032258063E-2</v>
      </c>
      <c r="J47" s="34">
        <f t="shared" si="7"/>
        <v>6.6666666666666666E-2</v>
      </c>
      <c r="K47" s="34">
        <f t="shared" si="7"/>
        <v>0</v>
      </c>
      <c r="L47" s="34">
        <f t="shared" si="7"/>
        <v>0.19354838709677419</v>
      </c>
      <c r="M47" s="34">
        <f t="shared" si="7"/>
        <v>0</v>
      </c>
      <c r="N47" s="34">
        <f t="shared" si="7"/>
        <v>0</v>
      </c>
      <c r="O47" s="34">
        <f t="shared" si="7"/>
        <v>0</v>
      </c>
    </row>
    <row r="48" spans="2:16" s="25" customFormat="1" x14ac:dyDescent="0.25">
      <c r="D48" s="27" t="s">
        <v>28</v>
      </c>
      <c r="E48" s="30" t="s">
        <v>21</v>
      </c>
      <c r="F48" s="30">
        <v>1004</v>
      </c>
      <c r="G48" s="26" t="s">
        <v>40</v>
      </c>
      <c r="H48" s="26" t="s">
        <v>40</v>
      </c>
      <c r="I48" s="26" t="s">
        <v>40</v>
      </c>
      <c r="J48" s="26" t="s">
        <v>40</v>
      </c>
      <c r="K48" s="26" t="s">
        <v>40</v>
      </c>
      <c r="L48" s="26" t="s">
        <v>40</v>
      </c>
      <c r="M48" s="26" t="s">
        <v>40</v>
      </c>
      <c r="N48" s="26" t="s">
        <v>40</v>
      </c>
      <c r="O48" s="26" t="s">
        <v>45</v>
      </c>
    </row>
    <row r="49" spans="4:15" s="25" customFormat="1" x14ac:dyDescent="0.25">
      <c r="D49" s="28">
        <f>COUNTIF(D4:D37,4)</f>
        <v>9</v>
      </c>
      <c r="E49" s="28">
        <f>COUNTIF(E4:E37,4)</f>
        <v>12</v>
      </c>
      <c r="F49" s="28">
        <f>COUNTIF(F4:F37,1004)</f>
        <v>3</v>
      </c>
      <c r="G49" s="28">
        <f>COUNTIF(G4:G37,2)</f>
        <v>0</v>
      </c>
      <c r="H49" s="28">
        <f t="shared" ref="H49:N49" si="8">COUNTIF(H4:H37,2)</f>
        <v>0</v>
      </c>
      <c r="I49" s="28">
        <f t="shared" si="8"/>
        <v>0</v>
      </c>
      <c r="J49" s="28">
        <f t="shared" si="8"/>
        <v>1</v>
      </c>
      <c r="K49" s="28">
        <f t="shared" si="8"/>
        <v>1</v>
      </c>
      <c r="L49" s="28">
        <f t="shared" si="8"/>
        <v>0</v>
      </c>
      <c r="M49" s="28">
        <f t="shared" si="8"/>
        <v>0</v>
      </c>
      <c r="N49" s="28">
        <f t="shared" si="8"/>
        <v>0</v>
      </c>
      <c r="O49" s="28">
        <f>COUNTIF(O4:O37,4)</f>
        <v>11</v>
      </c>
    </row>
    <row r="50" spans="4:15" s="25" customFormat="1" x14ac:dyDescent="0.25">
      <c r="D50" s="16">
        <f>D49/34</f>
        <v>0.26470588235294118</v>
      </c>
      <c r="E50" s="16">
        <f>E49/33</f>
        <v>0.36363636363636365</v>
      </c>
      <c r="F50" s="16">
        <f>F49/34</f>
        <v>8.8235294117647065E-2</v>
      </c>
      <c r="G50" s="16">
        <f>G49/COUNT((G13:G45))</f>
        <v>0</v>
      </c>
      <c r="H50" s="16">
        <f t="shared" ref="H50:O50" si="9">H49/COUNT((H13:H45))</f>
        <v>0</v>
      </c>
      <c r="I50" s="16">
        <f t="shared" si="9"/>
        <v>0</v>
      </c>
      <c r="J50" s="16">
        <f t="shared" si="9"/>
        <v>3.4482758620689655E-2</v>
      </c>
      <c r="K50" s="16">
        <f t="shared" si="9"/>
        <v>3.3333333333333333E-2</v>
      </c>
      <c r="L50" s="16">
        <f t="shared" si="9"/>
        <v>0</v>
      </c>
      <c r="M50" s="16">
        <f t="shared" si="9"/>
        <v>0</v>
      </c>
      <c r="N50" s="16">
        <f t="shared" si="9"/>
        <v>0</v>
      </c>
      <c r="O50" s="34">
        <f t="shared" si="9"/>
        <v>0.39285714285714285</v>
      </c>
    </row>
    <row r="51" spans="4:15" s="25" customFormat="1" x14ac:dyDescent="0.25">
      <c r="D51" s="27" t="s">
        <v>29</v>
      </c>
      <c r="E51" s="30" t="s">
        <v>22</v>
      </c>
      <c r="F51" s="30">
        <v>1005</v>
      </c>
      <c r="G51" s="30" t="s">
        <v>41</v>
      </c>
      <c r="H51" s="30" t="s">
        <v>41</v>
      </c>
      <c r="I51" s="30" t="s">
        <v>41</v>
      </c>
      <c r="J51" s="30" t="s">
        <v>41</v>
      </c>
      <c r="K51" s="30" t="s">
        <v>41</v>
      </c>
      <c r="L51" s="30" t="s">
        <v>41</v>
      </c>
      <c r="M51" s="30" t="s">
        <v>41</v>
      </c>
      <c r="N51" s="30" t="s">
        <v>41</v>
      </c>
    </row>
    <row r="52" spans="4:15" s="25" customFormat="1" x14ac:dyDescent="0.25">
      <c r="D52" s="28">
        <f>COUNTIF(D4:D37,5)</f>
        <v>2</v>
      </c>
      <c r="E52" s="28">
        <f>COUNTIF(E4:E37,5)</f>
        <v>1</v>
      </c>
      <c r="F52" s="28">
        <f>COUNTIF(F4:F37,1005)</f>
        <v>2</v>
      </c>
      <c r="G52" s="28">
        <f>COUNTIF(G4:G37,1)</f>
        <v>1</v>
      </c>
      <c r="H52" s="28">
        <f t="shared" ref="H52:N52" si="10">COUNTIF(H4:H37,1)</f>
        <v>0</v>
      </c>
      <c r="I52" s="28">
        <f t="shared" si="10"/>
        <v>0</v>
      </c>
      <c r="J52" s="28">
        <f t="shared" si="10"/>
        <v>0</v>
      </c>
      <c r="K52" s="28">
        <f t="shared" si="10"/>
        <v>0</v>
      </c>
      <c r="L52" s="28">
        <f t="shared" si="10"/>
        <v>0</v>
      </c>
      <c r="M52" s="28">
        <f t="shared" si="10"/>
        <v>0</v>
      </c>
      <c r="N52" s="28">
        <f t="shared" si="10"/>
        <v>0</v>
      </c>
    </row>
    <row r="53" spans="4:15" s="25" customFormat="1" x14ac:dyDescent="0.25">
      <c r="D53" s="16">
        <f>D52/34</f>
        <v>5.8823529411764705E-2</v>
      </c>
      <c r="E53" s="16">
        <f>E52/33</f>
        <v>3.0303030303030304E-2</v>
      </c>
      <c r="F53" s="16">
        <f>F52/34</f>
        <v>5.8823529411764705E-2</v>
      </c>
      <c r="G53" s="34">
        <f>G52/COUNT((G16:G48))</f>
        <v>3.4482758620689655E-2</v>
      </c>
      <c r="H53" s="34">
        <f t="shared" ref="H53:N53" si="11">H52/COUNT((H16:H48))</f>
        <v>0</v>
      </c>
      <c r="I53" s="34">
        <f t="shared" si="11"/>
        <v>0</v>
      </c>
      <c r="J53" s="34">
        <f t="shared" si="11"/>
        <v>0</v>
      </c>
      <c r="K53" s="34">
        <f t="shared" si="11"/>
        <v>0</v>
      </c>
      <c r="L53" s="34">
        <f t="shared" si="11"/>
        <v>0</v>
      </c>
      <c r="M53" s="34">
        <f t="shared" si="11"/>
        <v>0</v>
      </c>
      <c r="N53" s="34">
        <f t="shared" si="11"/>
        <v>0</v>
      </c>
    </row>
    <row r="54" spans="4:15" s="25" customFormat="1" x14ac:dyDescent="0.25">
      <c r="D54" s="27" t="s">
        <v>29</v>
      </c>
      <c r="E54" s="30" t="s">
        <v>23</v>
      </c>
      <c r="F54" s="30">
        <v>1011</v>
      </c>
      <c r="G54" s="33"/>
      <c r="H54" s="33"/>
      <c r="I54" s="33"/>
      <c r="J54" s="33"/>
      <c r="K54" s="33"/>
    </row>
    <row r="55" spans="4:15" s="25" customFormat="1" x14ac:dyDescent="0.25">
      <c r="D55" s="28">
        <f>COUNTIF(D4:D37,6)</f>
        <v>2</v>
      </c>
      <c r="E55" s="28">
        <f>COUNTIF(E4:E37,6)</f>
        <v>0</v>
      </c>
      <c r="G55" s="33"/>
      <c r="H55" s="33"/>
      <c r="I55" s="33"/>
      <c r="J55" s="33"/>
      <c r="K55" s="33"/>
    </row>
    <row r="56" spans="4:15" s="25" customFormat="1" x14ac:dyDescent="0.25">
      <c r="D56" s="16">
        <f>D55/34</f>
        <v>5.8823529411764705E-2</v>
      </c>
      <c r="E56" s="16">
        <f>E55/33</f>
        <v>0</v>
      </c>
      <c r="G56" s="33"/>
      <c r="H56" s="33"/>
      <c r="I56" s="33"/>
      <c r="J56" s="33"/>
      <c r="K56" s="33"/>
    </row>
    <row r="57" spans="4:15" s="25" customFormat="1" x14ac:dyDescent="0.25">
      <c r="D57" s="27" t="s">
        <v>30</v>
      </c>
      <c r="E57" s="30" t="s">
        <v>24</v>
      </c>
      <c r="F57" s="31"/>
      <c r="G57" s="33"/>
      <c r="H57" s="33"/>
      <c r="I57" s="33"/>
      <c r="J57" s="33"/>
      <c r="K57" s="33"/>
    </row>
    <row r="58" spans="4:15" s="25" customFormat="1" x14ac:dyDescent="0.25">
      <c r="D58" s="28">
        <f>COUNTIF(D4:D37,7)</f>
        <v>0</v>
      </c>
      <c r="E58" s="28">
        <f>COUNTIF(E4:E37,7)</f>
        <v>0</v>
      </c>
      <c r="G58" s="33"/>
      <c r="H58" s="33"/>
      <c r="I58" s="33"/>
      <c r="J58" s="33"/>
      <c r="K58" s="33"/>
    </row>
    <row r="59" spans="4:15" s="25" customFormat="1" x14ac:dyDescent="0.25">
      <c r="D59" s="16">
        <f>D58/34</f>
        <v>0</v>
      </c>
      <c r="E59" s="16">
        <f>E58/33</f>
        <v>0</v>
      </c>
    </row>
    <row r="60" spans="4:15" s="25" customFormat="1" x14ac:dyDescent="0.25">
      <c r="D60" s="16"/>
      <c r="E60" s="16"/>
    </row>
    <row r="61" spans="4:15" s="25" customFormat="1" x14ac:dyDescent="0.25">
      <c r="D61" s="29"/>
      <c r="F61" s="28">
        <v>1001</v>
      </c>
    </row>
    <row r="62" spans="4:15" x14ac:dyDescent="0.25">
      <c r="F62" s="15" t="s">
        <v>31</v>
      </c>
    </row>
    <row r="63" spans="4:15" x14ac:dyDescent="0.25">
      <c r="F63" s="15">
        <v>1002</v>
      </c>
    </row>
    <row r="64" spans="4:15" x14ac:dyDescent="0.25">
      <c r="F64" s="15" t="s">
        <v>32</v>
      </c>
    </row>
    <row r="65" spans="6:6" x14ac:dyDescent="0.25">
      <c r="F65" s="15">
        <v>1003</v>
      </c>
    </row>
    <row r="66" spans="6:6" x14ac:dyDescent="0.25">
      <c r="F66" s="15" t="s">
        <v>33</v>
      </c>
    </row>
    <row r="67" spans="6:6" x14ac:dyDescent="0.25">
      <c r="F67" s="15">
        <v>1004</v>
      </c>
    </row>
    <row r="68" spans="6:6" x14ac:dyDescent="0.25">
      <c r="F68" s="15" t="s">
        <v>34</v>
      </c>
    </row>
    <row r="69" spans="6:6" x14ac:dyDescent="0.25">
      <c r="F69" s="15">
        <v>1005</v>
      </c>
    </row>
    <row r="70" spans="6:6" x14ac:dyDescent="0.25">
      <c r="F70" s="15" t="s">
        <v>35</v>
      </c>
    </row>
    <row r="71" spans="6:6" x14ac:dyDescent="0.25">
      <c r="F71" s="15">
        <v>1011</v>
      </c>
    </row>
    <row r="72" spans="6:6" x14ac:dyDescent="0.25">
      <c r="F72" s="15" t="s">
        <v>36</v>
      </c>
    </row>
  </sheetData>
  <mergeCells count="2">
    <mergeCell ref="G2:O2"/>
    <mergeCell ref="B2:F2"/>
  </mergeCells>
  <pageMargins left="0.7" right="0.7" top="0.75" bottom="0.75" header="0.3" footer="0.3"/>
  <pageSetup paperSize="9" orientation="portrait" r:id="rId1"/>
  <ignoredErrors>
    <ignoredError sqref="E41 E44 E47 E50 E53 F52 F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2014-05-24T12:46:23Z</dcterms:modified>
</cp:coreProperties>
</file>